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cuments\PRESUPUESTO\PRESUPUESTO_2019\Reportes ejecución 19\"/>
    </mc:Choice>
  </mc:AlternateContent>
  <bookViews>
    <workbookView xWindow="0" yWindow="0" windowWidth="28770" windowHeight="11700"/>
  </bookViews>
  <sheets>
    <sheet name="31 JULIO 2019" sheetId="1" r:id="rId1"/>
  </sheets>
  <calcPr calcId="152511"/>
</workbook>
</file>

<file path=xl/calcChain.xml><?xml version="1.0" encoding="utf-8"?>
<calcChain xmlns="http://schemas.openxmlformats.org/spreadsheetml/2006/main">
  <c r="O32" i="1" l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7" i="1"/>
  <c r="O6" i="1"/>
  <c r="O5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5" i="1"/>
  <c r="D31" i="1"/>
  <c r="E31" i="1"/>
  <c r="F31" i="1"/>
  <c r="G31" i="1"/>
  <c r="H31" i="1"/>
  <c r="I31" i="1"/>
  <c r="J31" i="1"/>
  <c r="L31" i="1"/>
  <c r="M31" i="1"/>
  <c r="N31" i="1"/>
  <c r="C31" i="1"/>
  <c r="D24" i="1"/>
  <c r="E24" i="1"/>
  <c r="F24" i="1"/>
  <c r="G24" i="1"/>
  <c r="H24" i="1"/>
  <c r="I24" i="1"/>
  <c r="J24" i="1"/>
  <c r="L24" i="1"/>
  <c r="M24" i="1"/>
  <c r="N24" i="1"/>
  <c r="C24" i="1"/>
  <c r="N18" i="1"/>
  <c r="M18" i="1"/>
  <c r="L18" i="1"/>
  <c r="J18" i="1"/>
  <c r="I18" i="1"/>
  <c r="H18" i="1"/>
  <c r="G18" i="1"/>
  <c r="F18" i="1"/>
  <c r="E18" i="1"/>
  <c r="D18" i="1"/>
  <c r="C18" i="1"/>
  <c r="N16" i="1"/>
  <c r="M16" i="1"/>
  <c r="L16" i="1"/>
  <c r="J16" i="1"/>
  <c r="I16" i="1"/>
  <c r="H16" i="1"/>
  <c r="G16" i="1"/>
  <c r="F16" i="1"/>
  <c r="E16" i="1"/>
  <c r="D16" i="1"/>
  <c r="C16" i="1"/>
  <c r="N11" i="1"/>
  <c r="M11" i="1"/>
  <c r="L11" i="1"/>
  <c r="J11" i="1"/>
  <c r="I11" i="1"/>
  <c r="H11" i="1"/>
  <c r="G11" i="1"/>
  <c r="F11" i="1"/>
  <c r="E11" i="1"/>
  <c r="D11" i="1"/>
  <c r="C11" i="1"/>
  <c r="N9" i="1"/>
  <c r="M9" i="1"/>
  <c r="L9" i="1"/>
  <c r="J9" i="1"/>
  <c r="I9" i="1"/>
  <c r="H9" i="1"/>
  <c r="G9" i="1"/>
  <c r="F9" i="1"/>
  <c r="E9" i="1"/>
  <c r="D9" i="1"/>
  <c r="C9" i="1"/>
  <c r="I32" i="1" l="1"/>
  <c r="I25" i="1"/>
  <c r="C25" i="1"/>
  <c r="C32" i="1" s="1"/>
  <c r="L25" i="1"/>
  <c r="L32" i="1" s="1"/>
  <c r="D25" i="1"/>
  <c r="D32" i="1" s="1"/>
  <c r="F25" i="1"/>
  <c r="F32" i="1" s="1"/>
  <c r="N25" i="1"/>
  <c r="N32" i="1" s="1"/>
  <c r="M25" i="1"/>
  <c r="M32" i="1" s="1"/>
  <c r="J25" i="1"/>
  <c r="J32" i="1" s="1"/>
  <c r="H25" i="1"/>
  <c r="H32" i="1" s="1"/>
  <c r="G25" i="1"/>
  <c r="G32" i="1" s="1"/>
  <c r="E25" i="1"/>
  <c r="E32" i="1" s="1"/>
</calcChain>
</file>

<file path=xl/sharedStrings.xml><?xml version="1.0" encoding="utf-8"?>
<sst xmlns="http://schemas.openxmlformats.org/spreadsheetml/2006/main" count="98" uniqueCount="65">
  <si>
    <t>Año Fiscal:</t>
  </si>
  <si>
    <t/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</si>
  <si>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</si>
  <si>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</si>
  <si>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</si>
  <si>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</si>
  <si>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</si>
  <si>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</si>
  <si>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</si>
  <si>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</si>
  <si>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</si>
  <si>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</si>
  <si>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</si>
  <si>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</si>
  <si>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</si>
  <si>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</si>
  <si>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</si>
  <si>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</si>
  <si>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</si>
  <si>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</si>
  <si>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</si>
  <si>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</si>
  <si>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</si>
  <si>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</si>
  <si>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A-02-02</t>
  </si>
  <si>
    <t>ADQUISICIONES DIFERENTES DE ACTIVOS</t>
  </si>
  <si>
    <t>A-03-04-02-012</t>
  </si>
  <si>
    <t>INCAPACIDADES Y LICENCIAS DE MATERNIDAD Y PATERNIDAD (NO DE PENSIONES)</t>
  </si>
  <si>
    <t>A-03-04-02-014</t>
  </si>
  <si>
    <t>AUXILIOS FUNERARIOS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</si>
  <si>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</si>
  <si>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</si>
  <si>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</si>
  <si>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</si>
  <si>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</si>
  <si>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</si>
  <si>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</si>
  <si>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</si>
  <si>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</si>
  <si>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</si>
  <si>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</si>
  <si>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</si>
  <si>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A-08-04-04</t>
  </si>
  <si>
    <t>CONTRIBUCION DE VALORIZACION MUNICIPAL</t>
  </si>
  <si>
    <t>C-2503-1000-2</t>
  </si>
  <si>
    <t>C-2504-1000-1</t>
  </si>
  <si>
    <t>C-2599-1000-5</t>
  </si>
  <si>
    <t>C-2599-1000-6</t>
  </si>
  <si>
    <t>C-2599-1000-7</t>
  </si>
  <si>
    <t>%</t>
  </si>
  <si>
    <t>GASTOS DE PERSONAL</t>
  </si>
  <si>
    <t>ADQUISICION DE BIENES Y SERVICIOS</t>
  </si>
  <si>
    <t>Entidad:</t>
  </si>
  <si>
    <t>Corte:</t>
  </si>
  <si>
    <t>TRANSFERENCIAS CORRIENTES</t>
  </si>
  <si>
    <t>DISMINUCIÓN DE PASIVOS</t>
  </si>
  <si>
    <t>TRIBUTOS, MULTAS, SANCIONES E INTERESES</t>
  </si>
  <si>
    <t>FUNCIONAMIENTO</t>
  </si>
  <si>
    <t>IMPLEMENTACIÓN DE LA ESTRATEGIA ANTICORRUPCIÓN DE LA PROCURADURÍA GENERAL DE LA NACIÓN</t>
  </si>
  <si>
    <t>FORTALECIMIENTO DE LA PROCURADURÍA GENERAL DE LA NACIÓN PARA EL EJERCICIO DEL CONTROL PÚBLICO</t>
  </si>
  <si>
    <t>MEJORAMIENTO DE LA GESTIÓN INSTITUCIONAL DE LA PROCURADURÍA GENERAL DE LA NACIÓN</t>
  </si>
  <si>
    <t>MANTENIMIENTO DE SEDES DE LA PROCURADURIA GENERAL DE LA NACIÓN</t>
  </si>
  <si>
    <t>ACTUALIZACIÓN DE LA PLATAFORMA TECNOLÓGICA DE LA PROCURADURÍA GENERAL DE LA NACIÓN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</si>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</sst>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2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4" fillId="0" borderId="0" xfId="3" applyNumberFormat="1" applyFont="1" applyFill="1" applyBorder="1" applyAlignment="1">
      <alignment vertical="center" wrapText="1" readingOrder="1"/>
    </xf>
    <xf numFmtId="0" fontId="4" fillId="0" borderId="0" xfId="3" applyNumberFormat="1" applyFont="1" applyFill="1" applyBorder="1" applyAlignment="1">
      <alignment horizontal="left" vertical="center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4" fillId="0" borderId="0" xfId="0" applyNumberFormat="1" applyFont="1" applyFill="1" applyBorder="1" applyAlignment="1">
      <alignment vertical="center" readingOrder="1"/>
    </xf>
    <xf numFmtId="15" fontId="4" fillId="0" borderId="0" xfId="0" applyNumberFormat="1" applyFont="1" applyFill="1" applyBorder="1" applyAlignment="1">
      <alignment horizontal="left" vertical="center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8" fillId="0" borderId="1" xfId="0" applyNumberFormat="1" applyFont="1" applyFill="1" applyBorder="1" applyAlignment="1">
      <alignment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4" fontId="8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2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right" vertical="center" wrapText="1" readingOrder="1"/>
    </xf>
    <xf numFmtId="4" fontId="4" fillId="2" borderId="1" xfId="1" applyNumberFormat="1" applyFont="1" applyFill="1" applyBorder="1" applyAlignment="1">
      <alignment horizontal="right" vertical="center" wrapText="1" readingOrder="1"/>
    </xf>
    <xf numFmtId="10" fontId="4" fillId="2" borderId="1" xfId="2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vertical="center" wrapText="1" readingOrder="1"/>
    </xf>
    <xf numFmtId="0" fontId="4" fillId="3" borderId="1" xfId="0" applyNumberFormat="1" applyFont="1" applyFill="1" applyBorder="1" applyAlignment="1">
      <alignment horizontal="right" vertical="center" wrapText="1" readingOrder="1"/>
    </xf>
    <xf numFmtId="4" fontId="4" fillId="3" borderId="1" xfId="1" applyNumberFormat="1" applyFont="1" applyFill="1" applyBorder="1" applyAlignment="1">
      <alignment horizontal="right" vertical="center" wrapText="1" readingOrder="1"/>
    </xf>
    <xf numFmtId="10" fontId="4" fillId="3" borderId="1" xfId="2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  <xf numFmtId="0" fontId="8" fillId="0" borderId="1" xfId="0" applyNumberFormat="1" applyFont="1" applyFill="1" applyBorder="1" applyAlignment="1">
      <alignment horizontal="justify" vertical="center" wrapText="1" readingOrder="1"/>
    </xf>
  </cellXfs>
  <cellStyles count="4">
    <cellStyle name="Millares [0]" xfId="1" builtinId="6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tabSelected="1" zoomScale="95" zoomScaleNormal="9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5"/>
  <cols>
    <col min="1" max="1" width="12.7109375" customWidth="1"/>
    <col min="2" max="2" width="32.7109375" customWidth="1"/>
    <col min="3" max="3" width="19" bestFit="1" customWidth="1"/>
    <col min="4" max="10" width="16.28515625" customWidth="1"/>
    <col min="11" max="11" width="10.7109375" customWidth="1"/>
    <col min="12" max="14" width="16.28515625" customWidth="1"/>
    <col min="15" max="15" width="10.7109375" customWidth="1"/>
  </cols>
  <sheetData>
    <row r="1" spans="1:15" s="6" customFormat="1" ht="15" customHeight="1">
      <c r="A1" s="2" t="s">
        <v>52</v>
      </c>
      <c r="B1" s="3" t="s">
        <v>15</v>
      </c>
      <c r="C1" s="4"/>
      <c r="D1" s="4"/>
      <c r="E1" s="4" t="s">
        <v>1</v>
      </c>
      <c r="F1" s="4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/>
      <c r="L1" s="5" t="s">
        <v>1</v>
      </c>
      <c r="M1" s="5" t="s">
        <v>1</v>
      </c>
      <c r="N1" s="5" t="s">
        <v>1</v>
      </c>
      <c r="O1" s="5"/>
    </row>
    <row r="2" spans="1:15" s="6" customFormat="1" ht="15" customHeight="1">
      <c r="A2" s="2" t="s">
        <v>0</v>
      </c>
      <c r="B2" s="3">
        <v>2019</v>
      </c>
      <c r="C2" s="4" t="s">
        <v>1</v>
      </c>
      <c r="D2" s="4" t="s">
        <v>1</v>
      </c>
      <c r="E2" s="4" t="s">
        <v>1</v>
      </c>
      <c r="F2" s="4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/>
      <c r="L2" s="5" t="s">
        <v>1</v>
      </c>
      <c r="M2" s="5" t="s">
        <v>1</v>
      </c>
      <c r="N2" s="5" t="s">
        <v>1</v>
      </c>
      <c r="O2" s="5"/>
    </row>
    <row r="3" spans="1:15" s="6" customFormat="1" ht="15" customHeight="1">
      <c r="A3" s="7" t="s">
        <v>53</v>
      </c>
      <c r="B3" s="8">
        <v>43677</v>
      </c>
      <c r="C3" s="4" t="s">
        <v>1</v>
      </c>
      <c r="D3" s="4" t="s">
        <v>1</v>
      </c>
      <c r="E3" s="4" t="s">
        <v>1</v>
      </c>
      <c r="F3" s="4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/>
      <c r="L3" s="5" t="s">
        <v>1</v>
      </c>
      <c r="M3" s="5" t="s">
        <v>1</v>
      </c>
      <c r="N3" s="5" t="s">
        <v>1</v>
      </c>
      <c r="O3" s="5"/>
    </row>
    <row r="4" spans="1:15" s="11" customFormat="1" ht="1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10" t="s">
        <v>11</v>
      </c>
      <c r="K4" s="10" t="s">
        <v>49</v>
      </c>
      <c r="L4" s="9" t="s">
        <v>12</v>
      </c>
      <c r="M4" s="9" t="s">
        <v>13</v>
      </c>
      <c r="N4" s="10" t="s">
        <v>14</v>
      </c>
      <c r="O4" s="10" t="s">
        <v>49</v>
      </c>
    </row>
    <row r="5" spans="1:15" s="6" customFormat="1" ht="24" customHeight="1">
      <c r="A5" s="12" t="s">
        <v>16</v>
      </c>
      <c r="B5" s="13" t="s">
        <v>17</v>
      </c>
      <c r="C5" s="14">
        <v>417448481000</v>
      </c>
      <c r="D5" s="14">
        <v>24876105509</v>
      </c>
      <c r="E5" s="14">
        <v>1500000000</v>
      </c>
      <c r="F5" s="14">
        <v>440824586509</v>
      </c>
      <c r="G5" s="14">
        <v>0</v>
      </c>
      <c r="H5" s="14">
        <v>440824586509</v>
      </c>
      <c r="I5" s="14">
        <v>0</v>
      </c>
      <c r="J5" s="14">
        <v>230348597674</v>
      </c>
      <c r="K5" s="15">
        <f>J5/F5</f>
        <v>0.52254026822366706</v>
      </c>
      <c r="L5" s="14">
        <v>230348597674</v>
      </c>
      <c r="M5" s="14">
        <v>230348597674</v>
      </c>
      <c r="N5" s="14">
        <v>230323069454</v>
      </c>
      <c r="O5" s="15">
        <f>N5/F5</f>
        <v>0.52248235806896781</v>
      </c>
    </row>
    <row r="6" spans="1:15" s="6" customFormat="1" ht="24" customHeight="1">
      <c r="A6" s="12" t="s">
        <v>18</v>
      </c>
      <c r="B6" s="13" t="s">
        <v>19</v>
      </c>
      <c r="C6" s="14">
        <v>125262619000</v>
      </c>
      <c r="D6" s="14">
        <v>8673947854</v>
      </c>
      <c r="E6" s="14">
        <v>5658000000</v>
      </c>
      <c r="F6" s="14">
        <v>128278566854</v>
      </c>
      <c r="G6" s="14">
        <v>0</v>
      </c>
      <c r="H6" s="14">
        <v>128278566854</v>
      </c>
      <c r="I6" s="14">
        <v>0</v>
      </c>
      <c r="J6" s="14">
        <v>76085953696</v>
      </c>
      <c r="K6" s="15">
        <f t="shared" ref="K6:K32" si="0">J6/F6</f>
        <v>0.59313068084551557</v>
      </c>
      <c r="L6" s="14">
        <v>76085953696</v>
      </c>
      <c r="M6" s="14">
        <v>76085953696</v>
      </c>
      <c r="N6" s="14">
        <v>72630933785</v>
      </c>
      <c r="O6" s="15">
        <f t="shared" ref="O6:O32" si="1">N6/F6</f>
        <v>0.56619695375662216</v>
      </c>
    </row>
    <row r="7" spans="1:15" s="6" customFormat="1" ht="24" customHeight="1">
      <c r="A7" s="12" t="s">
        <v>20</v>
      </c>
      <c r="B7" s="13" t="s">
        <v>21</v>
      </c>
      <c r="C7" s="14">
        <v>20477034000</v>
      </c>
      <c r="D7" s="14">
        <v>1967409770</v>
      </c>
      <c r="E7" s="14">
        <v>0</v>
      </c>
      <c r="F7" s="14">
        <v>22444443770</v>
      </c>
      <c r="G7" s="14">
        <v>0</v>
      </c>
      <c r="H7" s="14">
        <v>22444443770</v>
      </c>
      <c r="I7" s="14">
        <v>0</v>
      </c>
      <c r="J7" s="14">
        <v>17686726179</v>
      </c>
      <c r="K7" s="15">
        <f t="shared" si="0"/>
        <v>0.78802247719948726</v>
      </c>
      <c r="L7" s="14">
        <v>17686726179</v>
      </c>
      <c r="M7" s="14">
        <v>17686726179</v>
      </c>
      <c r="N7" s="14">
        <v>17655996424</v>
      </c>
      <c r="O7" s="15">
        <f t="shared" si="1"/>
        <v>0.78665332965834511</v>
      </c>
    </row>
    <row r="8" spans="1:15" s="6" customFormat="1" ht="24" customHeight="1">
      <c r="A8" s="12" t="s">
        <v>22</v>
      </c>
      <c r="B8" s="13" t="s">
        <v>23</v>
      </c>
      <c r="C8" s="14">
        <v>35803000000</v>
      </c>
      <c r="D8" s="14">
        <v>0</v>
      </c>
      <c r="E8" s="14">
        <v>35803000000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5"/>
      <c r="L8" s="14">
        <v>0</v>
      </c>
      <c r="M8" s="14">
        <v>0</v>
      </c>
      <c r="N8" s="14">
        <v>0</v>
      </c>
      <c r="O8" s="15"/>
    </row>
    <row r="9" spans="1:15" s="11" customFormat="1" ht="15" customHeight="1">
      <c r="A9" s="16"/>
      <c r="B9" s="17" t="s">
        <v>50</v>
      </c>
      <c r="C9" s="18">
        <f>SUM(C5:C8)</f>
        <v>598991134000</v>
      </c>
      <c r="D9" s="18">
        <f t="shared" ref="D9:N9" si="2">SUM(D5:D8)</f>
        <v>35517463133</v>
      </c>
      <c r="E9" s="18">
        <f t="shared" si="2"/>
        <v>42961000000</v>
      </c>
      <c r="F9" s="18">
        <f t="shared" si="2"/>
        <v>591547597133</v>
      </c>
      <c r="G9" s="18">
        <f t="shared" si="2"/>
        <v>0</v>
      </c>
      <c r="H9" s="18">
        <f t="shared" si="2"/>
        <v>591547597133</v>
      </c>
      <c r="I9" s="18">
        <f t="shared" si="2"/>
        <v>0</v>
      </c>
      <c r="J9" s="18">
        <f t="shared" si="2"/>
        <v>324121277549</v>
      </c>
      <c r="K9" s="19">
        <f t="shared" si="0"/>
        <v>0.54792087588537108</v>
      </c>
      <c r="L9" s="18">
        <f t="shared" si="2"/>
        <v>324121277549</v>
      </c>
      <c r="M9" s="18">
        <f t="shared" si="2"/>
        <v>324121277549</v>
      </c>
      <c r="N9" s="18">
        <f t="shared" si="2"/>
        <v>320609999663</v>
      </c>
      <c r="O9" s="19">
        <f t="shared" si="1"/>
        <v>0.54198512717636138</v>
      </c>
    </row>
    <row r="10" spans="1:15" s="6" customFormat="1" ht="24" customHeight="1">
      <c r="A10" s="12" t="s">
        <v>24</v>
      </c>
      <c r="B10" s="13" t="s">
        <v>25</v>
      </c>
      <c r="C10" s="14">
        <v>33283530794</v>
      </c>
      <c r="D10" s="14">
        <v>5258000000</v>
      </c>
      <c r="E10" s="14">
        <v>426000000</v>
      </c>
      <c r="F10" s="14">
        <v>38115530794</v>
      </c>
      <c r="G10" s="14">
        <v>0</v>
      </c>
      <c r="H10" s="14">
        <v>32177230452.34</v>
      </c>
      <c r="I10" s="14">
        <v>5938300341.6599998</v>
      </c>
      <c r="J10" s="14">
        <v>28876133474.119999</v>
      </c>
      <c r="K10" s="15">
        <f t="shared" si="0"/>
        <v>0.75759494548782647</v>
      </c>
      <c r="L10" s="14">
        <v>14468763472.67</v>
      </c>
      <c r="M10" s="14">
        <v>13698831653.219999</v>
      </c>
      <c r="N10" s="14">
        <v>13579435641.08</v>
      </c>
      <c r="O10" s="15">
        <f t="shared" si="1"/>
        <v>0.35627040626750561</v>
      </c>
    </row>
    <row r="11" spans="1:15" s="11" customFormat="1" ht="15" customHeight="1">
      <c r="A11" s="16"/>
      <c r="B11" s="17" t="s">
        <v>51</v>
      </c>
      <c r="C11" s="18">
        <f>SUM(C10)</f>
        <v>33283530794</v>
      </c>
      <c r="D11" s="18">
        <f t="shared" ref="D11:N11" si="3">SUM(D10)</f>
        <v>5258000000</v>
      </c>
      <c r="E11" s="18">
        <f t="shared" si="3"/>
        <v>426000000</v>
      </c>
      <c r="F11" s="18">
        <f t="shared" si="3"/>
        <v>38115530794</v>
      </c>
      <c r="G11" s="18">
        <f t="shared" si="3"/>
        <v>0</v>
      </c>
      <c r="H11" s="18">
        <f t="shared" si="3"/>
        <v>32177230452.34</v>
      </c>
      <c r="I11" s="18">
        <f t="shared" si="3"/>
        <v>5938300341.6599998</v>
      </c>
      <c r="J11" s="18">
        <f t="shared" si="3"/>
        <v>28876133474.119999</v>
      </c>
      <c r="K11" s="19">
        <f t="shared" si="0"/>
        <v>0.75759494548782647</v>
      </c>
      <c r="L11" s="18">
        <f t="shared" si="3"/>
        <v>14468763472.67</v>
      </c>
      <c r="M11" s="18">
        <f t="shared" si="3"/>
        <v>13698831653.219999</v>
      </c>
      <c r="N11" s="18">
        <f t="shared" si="3"/>
        <v>13579435641.08</v>
      </c>
      <c r="O11" s="19">
        <f t="shared" si="1"/>
        <v>0.35627040626750561</v>
      </c>
    </row>
    <row r="12" spans="1:15" s="6" customFormat="1" ht="24" customHeight="1">
      <c r="A12" s="12" t="s">
        <v>26</v>
      </c>
      <c r="B12" s="13" t="s">
        <v>27</v>
      </c>
      <c r="C12" s="14">
        <v>0</v>
      </c>
      <c r="D12" s="14">
        <v>1785536867</v>
      </c>
      <c r="E12" s="14">
        <v>0</v>
      </c>
      <c r="F12" s="14">
        <v>1785536867</v>
      </c>
      <c r="G12" s="14">
        <v>0</v>
      </c>
      <c r="H12" s="14">
        <v>1785536867</v>
      </c>
      <c r="I12" s="14">
        <v>0</v>
      </c>
      <c r="J12" s="14">
        <v>1095748949</v>
      </c>
      <c r="K12" s="15">
        <f t="shared" si="0"/>
        <v>0.61368038333537245</v>
      </c>
      <c r="L12" s="14">
        <v>1095748949</v>
      </c>
      <c r="M12" s="14">
        <v>1095748949</v>
      </c>
      <c r="N12" s="14">
        <v>1095748949</v>
      </c>
      <c r="O12" s="15">
        <f t="shared" si="1"/>
        <v>0.61368038333537245</v>
      </c>
    </row>
    <row r="13" spans="1:15" s="6" customFormat="1" ht="24" customHeight="1">
      <c r="A13" s="12" t="s">
        <v>28</v>
      </c>
      <c r="B13" s="13" t="s">
        <v>29</v>
      </c>
      <c r="C13" s="14">
        <v>0</v>
      </c>
      <c r="D13" s="14">
        <v>16562320</v>
      </c>
      <c r="E13" s="14">
        <v>0</v>
      </c>
      <c r="F13" s="14">
        <v>16562320</v>
      </c>
      <c r="G13" s="14">
        <v>0</v>
      </c>
      <c r="H13" s="14">
        <v>7812420</v>
      </c>
      <c r="I13" s="14">
        <v>8749900</v>
      </c>
      <c r="J13" s="14">
        <v>7812420</v>
      </c>
      <c r="K13" s="15">
        <f t="shared" si="0"/>
        <v>0.47169840940158142</v>
      </c>
      <c r="L13" s="14">
        <v>7812420</v>
      </c>
      <c r="M13" s="14">
        <v>7812420</v>
      </c>
      <c r="N13" s="14">
        <v>7812420</v>
      </c>
      <c r="O13" s="15">
        <f t="shared" si="1"/>
        <v>0.47169840940158142</v>
      </c>
    </row>
    <row r="14" spans="1:15" s="6" customFormat="1" ht="24" customHeight="1">
      <c r="A14" s="12" t="s">
        <v>30</v>
      </c>
      <c r="B14" s="13" t="s">
        <v>31</v>
      </c>
      <c r="C14" s="14">
        <v>14054000000</v>
      </c>
      <c r="D14" s="14">
        <v>0</v>
      </c>
      <c r="E14" s="14">
        <v>6500000000</v>
      </c>
      <c r="F14" s="14">
        <v>7554000000</v>
      </c>
      <c r="G14" s="14">
        <v>0</v>
      </c>
      <c r="H14" s="14">
        <v>2815273304</v>
      </c>
      <c r="I14" s="14">
        <v>4738726696</v>
      </c>
      <c r="J14" s="14">
        <v>1794141949</v>
      </c>
      <c r="K14" s="15">
        <f t="shared" si="0"/>
        <v>0.23750886272173682</v>
      </c>
      <c r="L14" s="14">
        <v>1469630777</v>
      </c>
      <c r="M14" s="14">
        <v>1469630777</v>
      </c>
      <c r="N14" s="14">
        <v>1453222677</v>
      </c>
      <c r="O14" s="15">
        <f t="shared" si="1"/>
        <v>0.19237790270055599</v>
      </c>
    </row>
    <row r="15" spans="1:15" s="6" customFormat="1" ht="24" customHeight="1">
      <c r="A15" s="12" t="s">
        <v>32</v>
      </c>
      <c r="B15" s="13" t="s">
        <v>33</v>
      </c>
      <c r="C15" s="14">
        <v>0</v>
      </c>
      <c r="D15" s="14">
        <v>6500000000</v>
      </c>
      <c r="E15" s="14">
        <v>0</v>
      </c>
      <c r="F15" s="14">
        <v>6500000000</v>
      </c>
      <c r="G15" s="14">
        <v>0</v>
      </c>
      <c r="H15" s="14">
        <v>2071341253</v>
      </c>
      <c r="I15" s="14">
        <v>4428658747</v>
      </c>
      <c r="J15" s="14">
        <v>1790134855</v>
      </c>
      <c r="K15" s="15">
        <f t="shared" si="0"/>
        <v>0.2754053623076923</v>
      </c>
      <c r="L15" s="14">
        <v>1790134855</v>
      </c>
      <c r="M15" s="14">
        <v>1788475255</v>
      </c>
      <c r="N15" s="14">
        <v>1788475255</v>
      </c>
      <c r="O15" s="15">
        <f t="shared" si="1"/>
        <v>0.27515003923076925</v>
      </c>
    </row>
    <row r="16" spans="1:15" s="11" customFormat="1" ht="15" customHeight="1">
      <c r="A16" s="16"/>
      <c r="B16" s="17" t="s">
        <v>54</v>
      </c>
      <c r="C16" s="18">
        <f>SUM(C12:C15)</f>
        <v>14054000000</v>
      </c>
      <c r="D16" s="18">
        <f t="shared" ref="D16:N16" si="4">SUM(D12:D15)</f>
        <v>8302099187</v>
      </c>
      <c r="E16" s="18">
        <f t="shared" si="4"/>
        <v>6500000000</v>
      </c>
      <c r="F16" s="18">
        <f t="shared" si="4"/>
        <v>15856099187</v>
      </c>
      <c r="G16" s="18">
        <f t="shared" si="4"/>
        <v>0</v>
      </c>
      <c r="H16" s="18">
        <f t="shared" si="4"/>
        <v>6679963844</v>
      </c>
      <c r="I16" s="18">
        <f t="shared" si="4"/>
        <v>9176135343</v>
      </c>
      <c r="J16" s="18">
        <f t="shared" si="4"/>
        <v>4687838173</v>
      </c>
      <c r="K16" s="19">
        <f t="shared" si="0"/>
        <v>0.29564889306718234</v>
      </c>
      <c r="L16" s="18">
        <f t="shared" si="4"/>
        <v>4363327001</v>
      </c>
      <c r="M16" s="18">
        <f t="shared" si="4"/>
        <v>4361667401</v>
      </c>
      <c r="N16" s="18">
        <f t="shared" si="4"/>
        <v>4345259301</v>
      </c>
      <c r="O16" s="19">
        <f t="shared" si="1"/>
        <v>0.27404339804852912</v>
      </c>
    </row>
    <row r="17" spans="1:15" s="6" customFormat="1" ht="24" customHeight="1">
      <c r="A17" s="12" t="s">
        <v>34</v>
      </c>
      <c r="B17" s="13" t="s">
        <v>35</v>
      </c>
      <c r="C17" s="14">
        <v>2074534000</v>
      </c>
      <c r="D17" s="14">
        <v>0</v>
      </c>
      <c r="E17" s="14">
        <v>0</v>
      </c>
      <c r="F17" s="14">
        <v>2074534000</v>
      </c>
      <c r="G17" s="14">
        <v>0</v>
      </c>
      <c r="H17" s="14">
        <v>2074534000</v>
      </c>
      <c r="I17" s="14">
        <v>0</v>
      </c>
      <c r="J17" s="14">
        <v>911383585</v>
      </c>
      <c r="K17" s="15">
        <f t="shared" si="0"/>
        <v>0.4393196664889561</v>
      </c>
      <c r="L17" s="14">
        <v>873018635</v>
      </c>
      <c r="M17" s="14">
        <v>803018635</v>
      </c>
      <c r="N17" s="14">
        <v>803018635</v>
      </c>
      <c r="O17" s="15">
        <f t="shared" si="1"/>
        <v>0.38708386317119892</v>
      </c>
    </row>
    <row r="18" spans="1:15" s="11" customFormat="1" ht="15" customHeight="1">
      <c r="A18" s="16"/>
      <c r="B18" s="17" t="s">
        <v>55</v>
      </c>
      <c r="C18" s="18">
        <f>SUM(C17)</f>
        <v>2074534000</v>
      </c>
      <c r="D18" s="18">
        <f t="shared" ref="D18:N18" si="5">SUM(D17)</f>
        <v>0</v>
      </c>
      <c r="E18" s="18">
        <f t="shared" si="5"/>
        <v>0</v>
      </c>
      <c r="F18" s="18">
        <f t="shared" si="5"/>
        <v>2074534000</v>
      </c>
      <c r="G18" s="18">
        <f t="shared" si="5"/>
        <v>0</v>
      </c>
      <c r="H18" s="18">
        <f t="shared" si="5"/>
        <v>2074534000</v>
      </c>
      <c r="I18" s="18">
        <f t="shared" si="5"/>
        <v>0</v>
      </c>
      <c r="J18" s="18">
        <f t="shared" si="5"/>
        <v>911383585</v>
      </c>
      <c r="K18" s="19">
        <f t="shared" si="0"/>
        <v>0.4393196664889561</v>
      </c>
      <c r="L18" s="18">
        <f t="shared" si="5"/>
        <v>873018635</v>
      </c>
      <c r="M18" s="18">
        <f t="shared" si="5"/>
        <v>803018635</v>
      </c>
      <c r="N18" s="18">
        <f t="shared" si="5"/>
        <v>803018635</v>
      </c>
      <c r="O18" s="19">
        <f t="shared" si="1"/>
        <v>0.38708386317119892</v>
      </c>
    </row>
    <row r="19" spans="1:15" s="6" customFormat="1" ht="24" customHeight="1">
      <c r="A19" s="12" t="s">
        <v>36</v>
      </c>
      <c r="B19" s="13" t="s">
        <v>37</v>
      </c>
      <c r="C19" s="14">
        <v>567530000</v>
      </c>
      <c r="D19" s="14">
        <v>379437680</v>
      </c>
      <c r="E19" s="14">
        <v>6000000</v>
      </c>
      <c r="F19" s="14">
        <v>940967680</v>
      </c>
      <c r="G19" s="14">
        <v>0</v>
      </c>
      <c r="H19" s="14">
        <v>931291780</v>
      </c>
      <c r="I19" s="14">
        <v>9675900</v>
      </c>
      <c r="J19" s="14">
        <v>787511531.32000005</v>
      </c>
      <c r="K19" s="15">
        <f t="shared" si="0"/>
        <v>0.8369166636201576</v>
      </c>
      <c r="L19" s="14">
        <v>787511531.32000005</v>
      </c>
      <c r="M19" s="14">
        <v>787511531.32000005</v>
      </c>
      <c r="N19" s="14">
        <v>786971921.79999995</v>
      </c>
      <c r="O19" s="15">
        <f t="shared" si="1"/>
        <v>0.83634320128827377</v>
      </c>
    </row>
    <row r="20" spans="1:15" s="6" customFormat="1" ht="24" customHeight="1">
      <c r="A20" s="12" t="s">
        <v>38</v>
      </c>
      <c r="B20" s="13" t="s">
        <v>39</v>
      </c>
      <c r="C20" s="14">
        <v>0</v>
      </c>
      <c r="D20" s="14">
        <v>6000000</v>
      </c>
      <c r="E20" s="14">
        <v>0</v>
      </c>
      <c r="F20" s="14">
        <v>6000000</v>
      </c>
      <c r="G20" s="14">
        <v>0</v>
      </c>
      <c r="H20" s="14">
        <v>2250000</v>
      </c>
      <c r="I20" s="14">
        <v>3750000</v>
      </c>
      <c r="J20" s="14">
        <v>880832.6</v>
      </c>
      <c r="K20" s="15">
        <f t="shared" si="0"/>
        <v>0.14680543333333332</v>
      </c>
      <c r="L20" s="14">
        <v>880832.6</v>
      </c>
      <c r="M20" s="14">
        <v>880832.6</v>
      </c>
      <c r="N20" s="14">
        <v>879372.6</v>
      </c>
      <c r="O20" s="15">
        <f t="shared" si="1"/>
        <v>0.1465621</v>
      </c>
    </row>
    <row r="21" spans="1:15" s="6" customFormat="1" ht="24" customHeight="1">
      <c r="A21" s="12" t="s">
        <v>40</v>
      </c>
      <c r="B21" s="13" t="s">
        <v>41</v>
      </c>
      <c r="C21" s="14">
        <v>0</v>
      </c>
      <c r="D21" s="14">
        <v>400000000</v>
      </c>
      <c r="E21" s="14">
        <v>0</v>
      </c>
      <c r="F21" s="14">
        <v>400000000</v>
      </c>
      <c r="G21" s="14">
        <v>0</v>
      </c>
      <c r="H21" s="14">
        <v>0</v>
      </c>
      <c r="I21" s="14">
        <v>400000000</v>
      </c>
      <c r="J21" s="14">
        <v>0</v>
      </c>
      <c r="K21" s="15">
        <f t="shared" si="0"/>
        <v>0</v>
      </c>
      <c r="L21" s="14">
        <v>0</v>
      </c>
      <c r="M21" s="14">
        <v>0</v>
      </c>
      <c r="N21" s="14">
        <v>0</v>
      </c>
      <c r="O21" s="15">
        <f t="shared" si="1"/>
        <v>0</v>
      </c>
    </row>
    <row r="22" spans="1:15" s="6" customFormat="1" ht="24" customHeight="1">
      <c r="A22" s="12" t="s">
        <v>40</v>
      </c>
      <c r="B22" s="13" t="s">
        <v>41</v>
      </c>
      <c r="C22" s="14">
        <v>743691000</v>
      </c>
      <c r="D22" s="14">
        <v>0</v>
      </c>
      <c r="E22" s="14">
        <v>0</v>
      </c>
      <c r="F22" s="14">
        <v>743691000</v>
      </c>
      <c r="G22" s="14">
        <v>0</v>
      </c>
      <c r="H22" s="14">
        <v>423201.63</v>
      </c>
      <c r="I22" s="14">
        <v>743267798.37</v>
      </c>
      <c r="J22" s="14">
        <v>423201.63</v>
      </c>
      <c r="K22" s="15">
        <f t="shared" si="0"/>
        <v>5.6905573685845333E-4</v>
      </c>
      <c r="L22" s="14">
        <v>423201.63</v>
      </c>
      <c r="M22" s="14">
        <v>423201.63</v>
      </c>
      <c r="N22" s="14">
        <v>423201.63</v>
      </c>
      <c r="O22" s="15">
        <f t="shared" si="1"/>
        <v>5.6905573685845333E-4</v>
      </c>
    </row>
    <row r="23" spans="1:15" s="6" customFormat="1" ht="24" customHeight="1">
      <c r="A23" s="12" t="s">
        <v>42</v>
      </c>
      <c r="B23" s="13" t="s">
        <v>43</v>
      </c>
      <c r="C23" s="14">
        <v>0</v>
      </c>
      <c r="D23" s="14">
        <v>30000000</v>
      </c>
      <c r="E23" s="14">
        <v>0</v>
      </c>
      <c r="F23" s="14">
        <v>30000000</v>
      </c>
      <c r="G23" s="14">
        <v>0</v>
      </c>
      <c r="H23" s="14">
        <v>30000000</v>
      </c>
      <c r="I23" s="14">
        <v>0</v>
      </c>
      <c r="J23" s="14">
        <v>1364800</v>
      </c>
      <c r="K23" s="15">
        <f t="shared" si="0"/>
        <v>4.549333333333333E-2</v>
      </c>
      <c r="L23" s="14">
        <v>1364800</v>
      </c>
      <c r="M23" s="14">
        <v>1364800</v>
      </c>
      <c r="N23" s="14">
        <v>1364800</v>
      </c>
      <c r="O23" s="15">
        <f t="shared" si="1"/>
        <v>4.549333333333333E-2</v>
      </c>
    </row>
    <row r="24" spans="1:15" s="24" customFormat="1" ht="15" customHeight="1">
      <c r="A24" s="16"/>
      <c r="B24" s="17" t="s">
        <v>56</v>
      </c>
      <c r="C24" s="18">
        <f>SUM(C19:C23)</f>
        <v>1311221000</v>
      </c>
      <c r="D24" s="18">
        <f t="shared" ref="D24:N24" si="6">SUM(D19:D23)</f>
        <v>815437680</v>
      </c>
      <c r="E24" s="18">
        <f t="shared" si="6"/>
        <v>6000000</v>
      </c>
      <c r="F24" s="18">
        <f t="shared" si="6"/>
        <v>2120658680</v>
      </c>
      <c r="G24" s="18">
        <f t="shared" si="6"/>
        <v>0</v>
      </c>
      <c r="H24" s="18">
        <f t="shared" si="6"/>
        <v>963964981.63</v>
      </c>
      <c r="I24" s="18">
        <f t="shared" si="6"/>
        <v>1156693698.3699999</v>
      </c>
      <c r="J24" s="18">
        <f t="shared" si="6"/>
        <v>790180365.55000007</v>
      </c>
      <c r="K24" s="19">
        <f t="shared" si="0"/>
        <v>0.37261081804545748</v>
      </c>
      <c r="L24" s="18">
        <f t="shared" si="6"/>
        <v>790180365.55000007</v>
      </c>
      <c r="M24" s="18">
        <f t="shared" si="6"/>
        <v>790180365.55000007</v>
      </c>
      <c r="N24" s="18">
        <f t="shared" si="6"/>
        <v>789639296.02999997</v>
      </c>
      <c r="O24" s="19">
        <f t="shared" si="1"/>
        <v>0.3723556758459593</v>
      </c>
    </row>
    <row r="25" spans="1:15" s="24" customFormat="1" ht="15" customHeight="1">
      <c r="A25" s="20"/>
      <c r="B25" s="21" t="s">
        <v>57</v>
      </c>
      <c r="C25" s="22">
        <f>C9+C11+C16+C18+C24</f>
        <v>649714419794</v>
      </c>
      <c r="D25" s="22">
        <f t="shared" ref="D25:N25" si="7">D9+D11+D16+D18+D24</f>
        <v>49893000000</v>
      </c>
      <c r="E25" s="22">
        <f t="shared" si="7"/>
        <v>49893000000</v>
      </c>
      <c r="F25" s="22">
        <f t="shared" si="7"/>
        <v>649714419794</v>
      </c>
      <c r="G25" s="22">
        <f t="shared" si="7"/>
        <v>0</v>
      </c>
      <c r="H25" s="22">
        <f t="shared" si="7"/>
        <v>633443290410.96997</v>
      </c>
      <c r="I25" s="22">
        <f t="shared" si="7"/>
        <v>16271129383.029999</v>
      </c>
      <c r="J25" s="22">
        <f t="shared" si="7"/>
        <v>359386813146.66998</v>
      </c>
      <c r="K25" s="23">
        <f t="shared" si="0"/>
        <v>0.5531458163736277</v>
      </c>
      <c r="L25" s="22">
        <f t="shared" si="7"/>
        <v>344616567023.21997</v>
      </c>
      <c r="M25" s="22">
        <f t="shared" si="7"/>
        <v>343774975603.76996</v>
      </c>
      <c r="N25" s="22">
        <f t="shared" si="7"/>
        <v>340127352536.11005</v>
      </c>
      <c r="O25" s="23">
        <f t="shared" si="1"/>
        <v>0.52350285321349588</v>
      </c>
    </row>
    <row r="26" spans="1:15" s="6" customFormat="1" ht="39.950000000000003" customHeight="1">
      <c r="A26" s="1" t="s">
        <v>44</v>
      </c>
      <c r="B26" s="25" t="s">
        <v>58</v>
      </c>
      <c r="C26" s="14">
        <v>4165000000</v>
      </c>
      <c r="D26" s="14">
        <v>0</v>
      </c>
      <c r="E26" s="14">
        <v>0</v>
      </c>
      <c r="F26" s="14">
        <v>4165000000</v>
      </c>
      <c r="G26" s="14">
        <v>2165000000</v>
      </c>
      <c r="H26" s="14">
        <v>1700000000</v>
      </c>
      <c r="I26" s="14">
        <v>300000000</v>
      </c>
      <c r="J26" s="14">
        <v>0</v>
      </c>
      <c r="K26" s="15">
        <f t="shared" si="0"/>
        <v>0</v>
      </c>
      <c r="L26" s="14">
        <v>0</v>
      </c>
      <c r="M26" s="14">
        <v>0</v>
      </c>
      <c r="N26" s="14">
        <v>0</v>
      </c>
      <c r="O26" s="15">
        <f t="shared" si="1"/>
        <v>0</v>
      </c>
    </row>
    <row r="27" spans="1:15" s="6" customFormat="1" ht="39.950000000000003" customHeight="1">
      <c r="A27" s="1" t="s">
        <v>45</v>
      </c>
      <c r="B27" s="25" t="s">
        <v>59</v>
      </c>
      <c r="C27" s="14">
        <v>33480000000</v>
      </c>
      <c r="D27" s="14">
        <v>0</v>
      </c>
      <c r="E27" s="14">
        <v>0</v>
      </c>
      <c r="F27" s="14">
        <v>33480000000</v>
      </c>
      <c r="G27" s="14">
        <v>0</v>
      </c>
      <c r="H27" s="14">
        <v>24291214967.439999</v>
      </c>
      <c r="I27" s="14">
        <v>9188785032.5599995</v>
      </c>
      <c r="J27" s="14">
        <v>10496532894.440001</v>
      </c>
      <c r="K27" s="15">
        <f t="shared" si="0"/>
        <v>0.3135165141708483</v>
      </c>
      <c r="L27" s="14">
        <v>4451392893.4399996</v>
      </c>
      <c r="M27" s="14">
        <v>4425212893.4399996</v>
      </c>
      <c r="N27" s="14">
        <v>4425212893.4399996</v>
      </c>
      <c r="O27" s="15">
        <f t="shared" si="1"/>
        <v>0.13217481760573477</v>
      </c>
    </row>
    <row r="28" spans="1:15" s="6" customFormat="1" ht="39.950000000000003" customHeight="1">
      <c r="A28" s="1" t="s">
        <v>46</v>
      </c>
      <c r="B28" s="25" t="s">
        <v>60</v>
      </c>
      <c r="C28" s="14">
        <v>4250000000</v>
      </c>
      <c r="D28" s="14">
        <v>0</v>
      </c>
      <c r="E28" s="14">
        <v>0</v>
      </c>
      <c r="F28" s="14">
        <v>4250000000</v>
      </c>
      <c r="G28" s="14">
        <v>0</v>
      </c>
      <c r="H28" s="14">
        <v>2931200000</v>
      </c>
      <c r="I28" s="14">
        <v>1318800000</v>
      </c>
      <c r="J28" s="14">
        <v>1343000000</v>
      </c>
      <c r="K28" s="15">
        <f t="shared" si="0"/>
        <v>0.316</v>
      </c>
      <c r="L28" s="14">
        <v>220903333.36000001</v>
      </c>
      <c r="M28" s="14">
        <v>213903333.36000001</v>
      </c>
      <c r="N28" s="14">
        <v>213903333.36000001</v>
      </c>
      <c r="O28" s="15">
        <f t="shared" si="1"/>
        <v>5.0330196084705889E-2</v>
      </c>
    </row>
    <row r="29" spans="1:15" s="6" customFormat="1" ht="39.950000000000003" customHeight="1">
      <c r="A29" s="1" t="s">
        <v>47</v>
      </c>
      <c r="B29" s="25" t="s">
        <v>61</v>
      </c>
      <c r="C29" s="14">
        <v>5000000000</v>
      </c>
      <c r="D29" s="14">
        <v>0</v>
      </c>
      <c r="E29" s="14">
        <v>0</v>
      </c>
      <c r="F29" s="14">
        <v>5000000000</v>
      </c>
      <c r="G29" s="14">
        <v>0</v>
      </c>
      <c r="H29" s="14">
        <v>4591102381</v>
      </c>
      <c r="I29" s="14">
        <v>408897619</v>
      </c>
      <c r="J29" s="14">
        <v>2337319495.0999999</v>
      </c>
      <c r="K29" s="15">
        <f t="shared" si="0"/>
        <v>0.46746389901999996</v>
      </c>
      <c r="L29" s="14">
        <v>0</v>
      </c>
      <c r="M29" s="14">
        <v>0</v>
      </c>
      <c r="N29" s="14">
        <v>0</v>
      </c>
      <c r="O29" s="15">
        <f t="shared" si="1"/>
        <v>0</v>
      </c>
    </row>
    <row r="30" spans="1:15" s="6" customFormat="1" ht="39.950000000000003" customHeight="1">
      <c r="A30" s="1" t="s">
        <v>48</v>
      </c>
      <c r="B30" s="25" t="s">
        <v>62</v>
      </c>
      <c r="C30" s="14">
        <v>6608400000</v>
      </c>
      <c r="D30" s="14">
        <v>0</v>
      </c>
      <c r="E30" s="14">
        <v>0</v>
      </c>
      <c r="F30" s="14">
        <v>6608400000</v>
      </c>
      <c r="G30" s="14">
        <v>810322265</v>
      </c>
      <c r="H30" s="14">
        <v>4006720371</v>
      </c>
      <c r="I30" s="14">
        <v>1791357364</v>
      </c>
      <c r="J30" s="14">
        <v>2971513026</v>
      </c>
      <c r="K30" s="15">
        <f t="shared" si="0"/>
        <v>0.44965695569275466</v>
      </c>
      <c r="L30" s="14">
        <v>325357565</v>
      </c>
      <c r="M30" s="14">
        <v>325357565</v>
      </c>
      <c r="N30" s="14">
        <v>325357565</v>
      </c>
      <c r="O30" s="15">
        <f t="shared" si="1"/>
        <v>4.9233939380182799E-2</v>
      </c>
    </row>
    <row r="31" spans="1:15" s="24" customFormat="1" ht="15" customHeight="1">
      <c r="A31" s="16"/>
      <c r="B31" s="17" t="s">
        <v>63</v>
      </c>
      <c r="C31" s="18">
        <f>SUM(C26:C30)</f>
        <v>53503400000</v>
      </c>
      <c r="D31" s="18">
        <f t="shared" ref="D31:N31" si="8">SUM(D26:D30)</f>
        <v>0</v>
      </c>
      <c r="E31" s="18">
        <f t="shared" si="8"/>
        <v>0</v>
      </c>
      <c r="F31" s="18">
        <f t="shared" si="8"/>
        <v>53503400000</v>
      </c>
      <c r="G31" s="18">
        <f t="shared" si="8"/>
        <v>2975322265</v>
      </c>
      <c r="H31" s="18">
        <f t="shared" si="8"/>
        <v>37520237719.440002</v>
      </c>
      <c r="I31" s="18">
        <f t="shared" si="8"/>
        <v>13007840015.559999</v>
      </c>
      <c r="J31" s="18">
        <f t="shared" si="8"/>
        <v>17148365415.540001</v>
      </c>
      <c r="K31" s="19">
        <f t="shared" si="0"/>
        <v>0.32050982583424609</v>
      </c>
      <c r="L31" s="18">
        <f t="shared" si="8"/>
        <v>4997653791.7999992</v>
      </c>
      <c r="M31" s="18">
        <f t="shared" si="8"/>
        <v>4964473791.7999992</v>
      </c>
      <c r="N31" s="18">
        <f t="shared" si="8"/>
        <v>4964473791.7999992</v>
      </c>
      <c r="O31" s="19">
        <f t="shared" si="1"/>
        <v>9.2788005842619328E-2</v>
      </c>
    </row>
    <row r="32" spans="1:15" s="24" customFormat="1" ht="15" customHeight="1">
      <c r="A32" s="20"/>
      <c r="B32" s="21" t="s">
        <v>64</v>
      </c>
      <c r="C32" s="22">
        <f>C25+C31</f>
        <v>703217819794</v>
      </c>
      <c r="D32" s="22">
        <f t="shared" ref="D32:N32" si="9">D25+D31</f>
        <v>49893000000</v>
      </c>
      <c r="E32" s="22">
        <f t="shared" si="9"/>
        <v>49893000000</v>
      </c>
      <c r="F32" s="22">
        <f t="shared" si="9"/>
        <v>703217819794</v>
      </c>
      <c r="G32" s="22">
        <f t="shared" si="9"/>
        <v>2975322265</v>
      </c>
      <c r="H32" s="22">
        <f t="shared" si="9"/>
        <v>670963528130.40991</v>
      </c>
      <c r="I32" s="22">
        <f t="shared" si="9"/>
        <v>29278969398.589996</v>
      </c>
      <c r="J32" s="22">
        <f t="shared" si="9"/>
        <v>376535178562.20996</v>
      </c>
      <c r="K32" s="23">
        <f t="shared" si="0"/>
        <v>0.53544601397119296</v>
      </c>
      <c r="L32" s="22">
        <f t="shared" si="9"/>
        <v>349614220815.01996</v>
      </c>
      <c r="M32" s="22">
        <f t="shared" si="9"/>
        <v>348739449395.56995</v>
      </c>
      <c r="N32" s="22">
        <f t="shared" si="9"/>
        <v>345091826327.91003</v>
      </c>
      <c r="O32" s="23">
        <f t="shared" si="1"/>
        <v>0.49073248233243139</v>
      </c>
    </row>
  </sheetData>
  <printOptions horizontalCentered="1" verticalCentered="1"/>
  <pageMargins left="0.39370078740157483" right="0.39370078740157483" top="0.59055118110236227" bottom="0.59055118110236227" header="0.39370078740157483" footer="0.39370078740157483"/>
  <pageSetup paperSize="14" scale="6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JULIO 2019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Ramos Sanchez</dc:creator>
  <cp:lastModifiedBy>Carlos Mauricio Moreno Ramirez</cp:lastModifiedBy>
  <cp:lastPrinted>2019-08-02T17:13:16Z</cp:lastPrinted>
  <dcterms:created xsi:type="dcterms:W3CDTF">2019-08-01T12:24:56Z</dcterms:created>
  <dcterms:modified xsi:type="dcterms:W3CDTF">2019-12-16T20:54:17Z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